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омиссия ТПОМС\2026\3_29.04.2026\ДС 2\"/>
    </mc:Choice>
  </mc:AlternateContent>
  <xr:revisionPtr revIDLastSave="0" documentId="13_ncr:1_{9041D05E-61F1-47B7-B278-6E01BCAD3477}" xr6:coauthVersionLast="36" xr6:coauthVersionMax="36" xr10:uidLastSave="{00000000-0000-0000-0000-000000000000}"/>
  <bookViews>
    <workbookView xWindow="-120" yWindow="-120" windowWidth="29040" windowHeight="15840" activeTab="1" xr2:uid="{00000000-000D-0000-FFFF-FFFF00000000}"/>
  </bookViews>
  <sheets>
    <sheet name="37.1" sheetId="2" r:id="rId1"/>
    <sheet name="37.2" sheetId="1" r:id="rId2"/>
  </sheets>
  <definedNames>
    <definedName name="number" localSheetId="0">'37.1'!#REF!</definedName>
    <definedName name="number" localSheetId="1">'37.2'!#REF!</definedName>
    <definedName name="T_ABSUBJID_CAPTION" localSheetId="0">'37.1'!#REF!</definedName>
    <definedName name="T_ABSUBJID_CAPTION" localSheetId="1">'37.2'!#REF!</definedName>
    <definedName name="T_Н1_1_2" localSheetId="0">'37.1'!#REF!</definedName>
    <definedName name="T_Н1_1_3" localSheetId="0">'37.1'!#REF!</definedName>
    <definedName name="T_Н5_1_2" localSheetId="1">'37.2'!#REF!</definedName>
    <definedName name="T_Н5_1_3" localSheetId="1">'37.2'!#REF!</definedName>
    <definedName name="V_н1_1_1" localSheetId="0">'37.1'!#REF!</definedName>
    <definedName name="V_н1_1_10" localSheetId="0">'37.1'!#REF!</definedName>
    <definedName name="V_н1_1_11" localSheetId="0">'37.1'!#REF!</definedName>
    <definedName name="V_н1_1_12" localSheetId="0">'37.1'!#REF!</definedName>
    <definedName name="V_н1_1_4" localSheetId="0">'37.1'!#REF!</definedName>
    <definedName name="V_н1_1_5" localSheetId="0">'37.1'!#REF!</definedName>
    <definedName name="V_н1_1_6" localSheetId="0">'37.1'!#REF!</definedName>
    <definedName name="V_н1_1_7" localSheetId="0">'37.1'!#REF!</definedName>
    <definedName name="V_н1_1_8" localSheetId="0">'37.1'!#REF!</definedName>
    <definedName name="V_н1_1_9" localSheetId="0">'37.1'!#REF!</definedName>
    <definedName name="V_н5_1_1" localSheetId="1">'37.2'!#REF!</definedName>
    <definedName name="V_н5_1_10" localSheetId="1">'37.2'!#REF!</definedName>
    <definedName name="V_н5_1_11" localSheetId="1">'37.2'!#REF!</definedName>
    <definedName name="V_н5_1_12" localSheetId="1">'37.2'!#REF!</definedName>
    <definedName name="V_н5_1_13" localSheetId="1">'37.2'!#REF!</definedName>
    <definedName name="V_н5_1_14" localSheetId="1">'37.2'!#REF!</definedName>
    <definedName name="V_н5_1_15" localSheetId="1">'37.2'!#REF!</definedName>
    <definedName name="V_н5_1_4" localSheetId="1">'37.2'!#REF!</definedName>
    <definedName name="V_н5_1_5" localSheetId="1">'37.2'!#REF!</definedName>
    <definedName name="V_н5_1_6" localSheetId="1">'37.2'!#REF!</definedName>
    <definedName name="V_н5_1_7" localSheetId="1">'37.2'!#REF!</definedName>
    <definedName name="V_н5_1_8" localSheetId="1">'37.2'!#REF!</definedName>
    <definedName name="V_н5_1_9" localSheetId="1">'37.2'!#REF!</definedName>
    <definedName name="_xlnm.Print_Titles" localSheetId="1">'37.2'!$A:$A</definedName>
    <definedName name="_xlnm.Print_Area" localSheetId="0">'37.1'!$A$1:$I$13</definedName>
    <definedName name="_xlnm.Print_Area" localSheetId="1">'37.2'!$A$1:$L$22</definedName>
  </definedNames>
  <calcPr calcId="191029"/>
</workbook>
</file>

<file path=xl/calcChain.xml><?xml version="1.0" encoding="utf-8"?>
<calcChain xmlns="http://schemas.openxmlformats.org/spreadsheetml/2006/main">
  <c r="I22" i="1" l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12" i="2"/>
  <c r="I13" i="2"/>
  <c r="I11" i="2"/>
  <c r="L10" i="1" l="1"/>
  <c r="L11" i="1"/>
  <c r="L12" i="1"/>
  <c r="L13" i="1"/>
  <c r="L14" i="1"/>
  <c r="L15" i="1"/>
  <c r="L16" i="1"/>
  <c r="L17" i="1"/>
  <c r="L18" i="1"/>
  <c r="L19" i="1"/>
  <c r="L20" i="1"/>
  <c r="L21" i="1"/>
  <c r="L22" i="1"/>
  <c r="L8" i="1"/>
  <c r="L9" i="1" l="1"/>
</calcChain>
</file>

<file path=xl/sharedStrings.xml><?xml version="1.0" encoding="utf-8"?>
<sst xmlns="http://schemas.openxmlformats.org/spreadsheetml/2006/main" count="62" uniqueCount="47">
  <si>
    <t>Итоговый дифференцированный подушевой норматив финансирования по всем условиям (в расчете на месяц), руб.</t>
  </si>
  <si>
    <t>Дифференцированный подушевой норматив финансирования в части оплаты МП в стационарных условиях (в расчете на месяц на 1 прикрепленного), руб. (расчетно)</t>
  </si>
  <si>
    <t>Дифференцированный подушевой норматив финансирования в части оплаты МП в условиях дневного стационара (в расчете на месяц на 1 прикрепленного), руб. (расчетно)</t>
  </si>
  <si>
    <t>Коэффициент дифференциации (в случае, если коэффициент дифференциации не является единым для всей территории субъекта Российской Федерации - значение коэффициента дифференциации по территориям оказания медицинской помощи устанавливается для каждой медицинской организации)</t>
  </si>
  <si>
    <t>Коэффициент уровня расходов медицинских организаций (особенности плотности населения, транспортной доступности, климатических и географических особенностей, площади медицинской организации)</t>
  </si>
  <si>
    <t>Коэффициент дифференциации на прикрепившихся к медицинской организации лиц с учетом наличия подразделений, расположенных в сельской местности, отдаленных территориях, поселках городского типа и малых городах с численностью населения до 50 тысяч человек, и расходов на их содержание и оплату труда персонала</t>
  </si>
  <si>
    <t>Коэффициент половозрастного состава</t>
  </si>
  <si>
    <t>Базовый (средний) подушевой норматив финансирования (в расчете на месяц), руб.</t>
  </si>
  <si>
    <t>Численность прикрепленного населения по состоянию на начало заполняемого периода, человек</t>
  </si>
  <si>
    <t>Наименование МО</t>
  </si>
  <si>
    <t>В части оплаты медицинской помощи в амбулаторных условиях</t>
  </si>
  <si>
    <t>Численность прикрепленного населения, человек</t>
  </si>
  <si>
    <t>Сведения об установленных подушевых нормативах финансирования медицинских организаций, имеющих прикрепленное население (в амбулаторных условиях), в соответствии с тарифным соглашением по состоянию на 1 июня 2025</t>
  </si>
  <si>
    <t>Численность прикрепленного населения , человек</t>
  </si>
  <si>
    <t>Коэффициент  уровня расходов медицинских организаций (особенности плотности населения, транспортной доступности, климатических и географических особенностей, площади медицинской организации)</t>
  </si>
  <si>
    <t>Коэффициент достижения целевых показателей уровня заработной платы медицинских работников, предусмотренного "дорожными картами" развития здравоохранения в субъекте Российской Федерации  месяц</t>
  </si>
  <si>
    <t>Дифференцированный подушевой норматив финансирования (в расчете на  месяц), руб.</t>
  </si>
  <si>
    <t>Базовый (средний) подушевой норматив финансирования (в расчете на  месяц), руб.</t>
  </si>
  <si>
    <t>Коэффициент достижения целевых показателей уровня заработной платы медицинских работников, предусмотренного "дорожными картами" развития здравоохранения в субъекте Российской Федерации</t>
  </si>
  <si>
    <t>Дифференцированный подушевой норматив финансирования в части оплаты МП в амбулаторных условиях (в расчете на месяц), руб.</t>
  </si>
  <si>
    <t>Дифференцированные подушевые нормативы 
для оплаты медицинской помощи, оказанной медицинскими организациями, 
имеющими прикрепленное население, и медицинскими организациями, в которых оплата медицинской помощи осуществляется по подушевому нормативу финансирования медицинской помощи по всем видам и условиям ее оказания, на 2026 год</t>
  </si>
  <si>
    <t>ГБУЗ "Токмакская ЦРБ"</t>
  </si>
  <si>
    <t>ГБУЗ "Пологовская ЦРБ"</t>
  </si>
  <si>
    <t>ГБУЗ "Каменско-Днепровская ЦРБ"</t>
  </si>
  <si>
    <t>ГБУЗ "Васильевская ЦРБ"</t>
  </si>
  <si>
    <t>ГБУЗ "Днепрорудненская ЦРБ"</t>
  </si>
  <si>
    <t>ГБУЗ "Веселовская ЦРБ"</t>
  </si>
  <si>
    <t>ГБУЗ "Приморская ЦРБ"</t>
  </si>
  <si>
    <t>ГБУЗ "Великобелозерская ЦРБ"</t>
  </si>
  <si>
    <t>ГБУЗ "Акимовская ЦРБ"</t>
  </si>
  <si>
    <t>ГБУЗ "Андреевская ЦРБ"</t>
  </si>
  <si>
    <t>ГБУЗ "Михайловская ЦРБ"</t>
  </si>
  <si>
    <t>ГБУЗ "Приазовская ЦРБ"</t>
  </si>
  <si>
    <t>ГБУЗ "Черниговская ЦРБ"</t>
  </si>
  <si>
    <t>ГБУЗ "Розовская ЦРБ"</t>
  </si>
  <si>
    <t>ГБУЗ "Куйбышевская ЦРБ"</t>
  </si>
  <si>
    <t>ГБУЗ "Мелитопольская МП"</t>
  </si>
  <si>
    <t>ГБУЗ "Бердянская МП"</t>
  </si>
  <si>
    <t>"Медико-санитарная часть №145" ФГБУЗ " ЮОМЦ ФМБА"</t>
  </si>
  <si>
    <t>(в редакции дополнительного соглашения 2 от 29.04.2026)</t>
  </si>
  <si>
    <t>Дифференцированные подушевые нормативы для оплаты медицинской помощи, 
оказанной медицинскими организациями, в которых оплата медицинской помощи осуществляется 
по подушевому нормативу финансирования медициснской помощи по всем вилам и условиям ее оказания, на 2026 год</t>
  </si>
  <si>
    <t>вводится в действие с 01.04.2026</t>
  </si>
  <si>
    <t xml:space="preserve">Дифференцированные подушевые нормативы (тарифы) для оплаты амбулаторно-поликлинической помощи, оказанной медицинскими организациями, 
имеющими прикрепленное население, на 2026 год (руб.) </t>
  </si>
  <si>
    <t>Приложение № 37.1
к Тарифному соглашению в сфере обязательного медицинского 
страхования Запорожской области на 2026 год 
от 20 января 2026 года</t>
  </si>
  <si>
    <t>Приложение № 37.2
к Тарифному соглашению в сфере обязательного медицинского 
страхования Запорожской области на 2026 год 
от 20 января 2026 года</t>
  </si>
  <si>
    <t>Приложение 4.2 к Дополнительному соглашению 2 от 29.04.2026</t>
  </si>
  <si>
    <t>Приложение 4.1 к Дополнительному соглашению 2 от 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</si>
</sst>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##\ ###\ ###\ ##0"/>
    <numFmt numFmtId="166" formatCode="0.000"/>
  </numFmts>
  <fonts count="13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1" fillId="0" borderId="0"/>
    <xf numFmtId="0" fontId="7" fillId="0" borderId="0"/>
    <xf numFmtId="0" fontId="3" fillId="0" borderId="0"/>
  </cellStyleXfs>
  <cellXfs count="36">
    <xf numFmtId="0" fontId="0" fillId="0" borderId="0" xfId="0"/>
    <xf numFmtId="0" fontId="3" fillId="0" borderId="0" xfId="1"/>
    <xf numFmtId="0" fontId="5" fillId="0" borderId="0" xfId="1" applyFont="1" applyAlignment="1">
      <alignment horizontal="right"/>
    </xf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8" fillId="0" borderId="1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4" fontId="3" fillId="0" borderId="0" xfId="1" applyNumberFormat="1"/>
    <xf numFmtId="0" fontId="3" fillId="0" borderId="0" xfId="1" applyBorder="1"/>
    <xf numFmtId="0" fontId="5" fillId="0" borderId="0" xfId="1" applyFont="1" applyBorder="1" applyAlignment="1">
      <alignment wrapText="1"/>
    </xf>
    <xf numFmtId="0" fontId="5" fillId="0" borderId="0" xfId="1" applyFont="1" applyBorder="1" applyAlignment="1"/>
    <xf numFmtId="2" fontId="11" fillId="0" borderId="1" xfId="5" applyNumberFormat="1" applyFont="1" applyBorder="1" applyAlignment="1">
      <alignment horizontal="right" vertical="center" wrapText="1"/>
    </xf>
    <xf numFmtId="164" fontId="11" fillId="0" borderId="1" xfId="5" applyNumberFormat="1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right" vertical="center" wrapText="1"/>
    </xf>
    <xf numFmtId="166" fontId="11" fillId="0" borderId="1" xfId="1" applyNumberFormat="1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right" vertical="center" wrapText="1"/>
    </xf>
    <xf numFmtId="0" fontId="11" fillId="0" borderId="1" xfId="1" applyFont="1" applyBorder="1" applyAlignment="1">
      <alignment horizontal="right" vertical="center" wrapText="1"/>
    </xf>
    <xf numFmtId="4" fontId="11" fillId="0" borderId="1" xfId="1" applyNumberFormat="1" applyFont="1" applyBorder="1" applyAlignment="1">
      <alignment horizontal="right" vertical="center" wrapText="1"/>
    </xf>
    <xf numFmtId="4" fontId="11" fillId="0" borderId="1" xfId="1" applyNumberFormat="1" applyFont="1" applyBorder="1"/>
    <xf numFmtId="0" fontId="12" fillId="0" borderId="1" xfId="1" applyFont="1" applyBorder="1"/>
    <xf numFmtId="0" fontId="11" fillId="0" borderId="0" xfId="1" applyFont="1" applyAlignment="1"/>
    <xf numFmtId="0" fontId="11" fillId="0" borderId="0" xfId="1" applyFont="1" applyAlignment="1">
      <alignment horizontal="right"/>
    </xf>
    <xf numFmtId="0" fontId="5" fillId="0" borderId="0" xfId="1" applyFont="1" applyBorder="1" applyAlignment="1">
      <alignment horizontal="right" wrapText="1"/>
    </xf>
    <xf numFmtId="0" fontId="5" fillId="0" borderId="0" xfId="1" applyFont="1" applyBorder="1" applyAlignment="1">
      <alignment horizontal="right"/>
    </xf>
    <xf numFmtId="0" fontId="5" fillId="0" borderId="6" xfId="1" applyFont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top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" fontId="11" fillId="0" borderId="1" xfId="5" applyNumberFormat="1" applyFont="1" applyBorder="1" applyAlignment="1">
      <alignment horizontal="right" vertical="center" wrapText="1"/>
    </xf>
  </cellXfs>
  <cellStyles count="6">
    <cellStyle name="Обычный" xfId="0" builtinId="0"/>
    <cellStyle name="Обычный 12 2" xfId="2" xr:uid="{00000000-0005-0000-0000-000001000000}"/>
    <cellStyle name="Обычный 2" xfId="1" xr:uid="{00000000-0005-0000-0000-000002000000}"/>
    <cellStyle name="Обычный 2 15" xfId="5" xr:uid="{15E3E32D-A41A-44CE-89D4-5F0DCEA1DEC4}"/>
    <cellStyle name="Обычный 2 2 2" xfId="4" xr:uid="{00000000-0005-0000-0000-000003000000}"/>
    <cellStyle name="Обычный 25" xfId="3" xr:uid="{00000000-0005-0000-0000-000004000000}"/>
  </cellStyles>
  <dxfs count="0"/>
  <tableStyles count="0" defaultTableStyle="TableStyleMedium9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showGridLines="0" view="pageBreakPreview" topLeftCell="E4" zoomScaleNormal="100" zoomScaleSheetLayoutView="100" workbookViewId="0">
      <selection activeCell="C13" sqref="C13"/>
    </sheetView>
  </sheetViews>
  <sheetFormatPr defaultColWidth="9.140625" defaultRowHeight="15" x14ac:dyDescent="0.25"/>
  <cols>
    <col min="1" max="1" width="34.85546875" style="1" customWidth="1"/>
    <col min="2" max="2" width="11.28515625" style="1" customWidth="1"/>
    <col min="3" max="3" width="11.42578125" style="1" customWidth="1"/>
    <col min="4" max="4" width="10.5703125" style="1" customWidth="1"/>
    <col min="5" max="5" width="26.28515625" style="1" customWidth="1"/>
    <col min="6" max="6" width="21.5703125" style="1" customWidth="1"/>
    <col min="7" max="7" width="23.42578125" style="1" customWidth="1"/>
    <col min="8" max="8" width="25.85546875" style="1" customWidth="1"/>
    <col min="9" max="9" width="15.85546875" style="1" customWidth="1"/>
    <col min="10" max="16384" width="9.140625" style="1"/>
  </cols>
  <sheetData>
    <row r="1" spans="1:10" x14ac:dyDescent="0.25">
      <c r="G1" s="22" t="s">
        <v>46</v>
      </c>
      <c r="H1" s="22"/>
      <c r="I1" s="22"/>
      <c r="J1" s="21"/>
    </row>
    <row r="2" spans="1:10" ht="63.75" customHeight="1" x14ac:dyDescent="0.25">
      <c r="F2" s="23" t="s">
        <v>43</v>
      </c>
      <c r="G2" s="23"/>
      <c r="H2" s="23"/>
      <c r="I2" s="23"/>
      <c r="J2" s="10"/>
    </row>
    <row r="3" spans="1:10" x14ac:dyDescent="0.25">
      <c r="F3" s="24" t="s">
        <v>39</v>
      </c>
      <c r="G3" s="24"/>
      <c r="H3" s="24"/>
      <c r="I3" s="24"/>
      <c r="J3" s="11"/>
    </row>
    <row r="4" spans="1:10" x14ac:dyDescent="0.25">
      <c r="I4" s="2"/>
    </row>
    <row r="6" spans="1:10" ht="86.25" customHeight="1" x14ac:dyDescent="0.25">
      <c r="B6" s="26" t="s">
        <v>20</v>
      </c>
      <c r="C6" s="26"/>
      <c r="D6" s="26"/>
      <c r="E6" s="26"/>
      <c r="F6" s="26"/>
      <c r="G6" s="26"/>
      <c r="H6" s="26"/>
      <c r="I6" s="2"/>
    </row>
    <row r="7" spans="1:10" x14ac:dyDescent="0.25">
      <c r="I7" s="2"/>
    </row>
    <row r="8" spans="1:10" ht="29.25" customHeight="1" x14ac:dyDescent="0.25">
      <c r="A8" s="27" t="s">
        <v>42</v>
      </c>
      <c r="B8" s="27" t="s">
        <v>12</v>
      </c>
      <c r="C8" s="27" t="s">
        <v>12</v>
      </c>
      <c r="D8" s="27" t="s">
        <v>12</v>
      </c>
      <c r="E8" s="27" t="s">
        <v>12</v>
      </c>
      <c r="F8" s="27" t="s">
        <v>12</v>
      </c>
      <c r="G8" s="27"/>
      <c r="H8" s="27"/>
      <c r="I8" s="27" t="s">
        <v>12</v>
      </c>
    </row>
    <row r="9" spans="1:10" x14ac:dyDescent="0.25">
      <c r="A9" s="25" t="s">
        <v>41</v>
      </c>
      <c r="B9" s="25"/>
      <c r="C9" s="25"/>
      <c r="D9" s="25"/>
      <c r="E9" s="25"/>
      <c r="F9" s="25"/>
      <c r="G9" s="25"/>
      <c r="H9" s="25"/>
      <c r="I9" s="25"/>
    </row>
    <row r="10" spans="1:10" ht="125.25" customHeight="1" x14ac:dyDescent="0.25">
      <c r="A10" s="3" t="s">
        <v>9</v>
      </c>
      <c r="B10" s="3" t="s">
        <v>13</v>
      </c>
      <c r="C10" s="3" t="s">
        <v>17</v>
      </c>
      <c r="D10" s="3" t="s">
        <v>6</v>
      </c>
      <c r="E10" s="3" t="s">
        <v>5</v>
      </c>
      <c r="F10" s="3" t="s">
        <v>14</v>
      </c>
      <c r="G10" s="3" t="s">
        <v>15</v>
      </c>
      <c r="H10" s="3" t="s">
        <v>3</v>
      </c>
      <c r="I10" s="4" t="s">
        <v>16</v>
      </c>
    </row>
    <row r="11" spans="1:10" ht="15.75" customHeight="1" x14ac:dyDescent="0.25">
      <c r="A11" s="6" t="s">
        <v>36</v>
      </c>
      <c r="B11" s="14">
        <v>154495</v>
      </c>
      <c r="C11" s="12">
        <v>442.98</v>
      </c>
      <c r="D11" s="13">
        <v>1.0876999999999999</v>
      </c>
      <c r="E11" s="15">
        <v>1.0209999999999999</v>
      </c>
      <c r="F11" s="16">
        <v>1</v>
      </c>
      <c r="G11" s="16">
        <v>1</v>
      </c>
      <c r="H11" s="17">
        <v>1</v>
      </c>
      <c r="I11" s="12">
        <f>ROUND(C11*D11*E11*F11*G11*H11,2)</f>
        <v>491.95</v>
      </c>
    </row>
    <row r="12" spans="1:10" ht="15.75" customHeight="1" x14ac:dyDescent="0.25">
      <c r="A12" s="6" t="s">
        <v>37</v>
      </c>
      <c r="B12" s="14">
        <v>54635</v>
      </c>
      <c r="C12" s="12">
        <v>442.98</v>
      </c>
      <c r="D12" s="13">
        <v>1.3134999999999999</v>
      </c>
      <c r="E12" s="15">
        <v>1</v>
      </c>
      <c r="F12" s="16">
        <v>1</v>
      </c>
      <c r="G12" s="16">
        <v>1</v>
      </c>
      <c r="H12" s="17">
        <v>1</v>
      </c>
      <c r="I12" s="12">
        <f t="shared" ref="I12:I13" si="0">ROUND(C12*D12*E12*F12*G12*H12,2)</f>
        <v>581.85</v>
      </c>
    </row>
    <row r="13" spans="1:10" ht="25.5" x14ac:dyDescent="0.25">
      <c r="A13" s="6" t="s">
        <v>38</v>
      </c>
      <c r="B13" s="14">
        <v>19859</v>
      </c>
      <c r="C13" s="12">
        <v>442.98</v>
      </c>
      <c r="D13" s="13">
        <v>0.81889999999999996</v>
      </c>
      <c r="E13" s="15">
        <v>1</v>
      </c>
      <c r="F13" s="16">
        <v>1</v>
      </c>
      <c r="G13" s="16">
        <v>1</v>
      </c>
      <c r="H13" s="20">
        <v>1</v>
      </c>
      <c r="I13" s="12">
        <f t="shared" si="0"/>
        <v>362.76</v>
      </c>
    </row>
  </sheetData>
  <mergeCells count="6">
    <mergeCell ref="G1:I1"/>
    <mergeCell ref="F2:I2"/>
    <mergeCell ref="F3:I3"/>
    <mergeCell ref="A9:I9"/>
    <mergeCell ref="B6:H6"/>
    <mergeCell ref="A8:I8"/>
  </mergeCells>
  <pageMargins left="0.7" right="0.7" top="0.75" bottom="0.75" header="0.3" footer="0.3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showGridLines="0" tabSelected="1" view="pageBreakPreview" topLeftCell="C7" zoomScale="80" zoomScaleNormal="100" zoomScaleSheetLayoutView="80" workbookViewId="0">
      <selection activeCell="L8" sqref="L8:L22"/>
    </sheetView>
  </sheetViews>
  <sheetFormatPr defaultColWidth="9.140625" defaultRowHeight="15" x14ac:dyDescent="0.25"/>
  <cols>
    <col min="1" max="1" width="27.42578125" style="1" customWidth="1"/>
    <col min="2" max="2" width="9.7109375" style="1" customWidth="1"/>
    <col min="3" max="3" width="10" style="1" customWidth="1"/>
    <col min="4" max="4" width="11.5703125" style="1" customWidth="1"/>
    <col min="5" max="5" width="15.85546875" style="1" customWidth="1"/>
    <col min="6" max="6" width="12.140625" style="1" customWidth="1"/>
    <col min="7" max="7" width="16.7109375" style="1" customWidth="1"/>
    <col min="8" max="8" width="14.7109375" style="1" customWidth="1"/>
    <col min="9" max="9" width="14.42578125" style="1" customWidth="1"/>
    <col min="10" max="12" width="16.140625" style="1" customWidth="1"/>
    <col min="13" max="13" width="17" style="1" customWidth="1"/>
    <col min="14" max="14" width="13.5703125" style="1" bestFit="1" customWidth="1"/>
    <col min="15" max="16384" width="9.140625" style="1"/>
  </cols>
  <sheetData>
    <row r="1" spans="1:14" x14ac:dyDescent="0.25">
      <c r="I1" s="22" t="s">
        <v>45</v>
      </c>
      <c r="J1" s="22"/>
      <c r="K1" s="22"/>
      <c r="L1" s="22"/>
    </row>
    <row r="2" spans="1:14" ht="63" customHeight="1" x14ac:dyDescent="0.25">
      <c r="A2" s="9"/>
      <c r="B2" s="9"/>
      <c r="C2" s="9"/>
      <c r="D2" s="9"/>
      <c r="E2" s="9"/>
      <c r="F2" s="9"/>
      <c r="G2" s="9"/>
      <c r="H2" s="9"/>
      <c r="I2" s="23" t="s">
        <v>44</v>
      </c>
      <c r="J2" s="23"/>
      <c r="K2" s="23"/>
      <c r="L2" s="23"/>
    </row>
    <row r="3" spans="1:14" x14ac:dyDescent="0.25">
      <c r="A3" s="9"/>
      <c r="B3" s="9"/>
      <c r="C3" s="9"/>
      <c r="D3" s="9"/>
      <c r="E3" s="9"/>
      <c r="F3" s="9"/>
      <c r="G3" s="9"/>
      <c r="H3" s="9"/>
      <c r="I3" s="24" t="s">
        <v>39</v>
      </c>
      <c r="J3" s="24"/>
      <c r="K3" s="24"/>
      <c r="L3" s="24"/>
    </row>
    <row r="4" spans="1:14" ht="63" customHeight="1" x14ac:dyDescent="0.25">
      <c r="A4" s="28" t="s">
        <v>40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4" ht="22.5" customHeight="1" x14ac:dyDescent="0.25">
      <c r="A5" s="29" t="s">
        <v>41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4" ht="15" customHeight="1" x14ac:dyDescent="0.25">
      <c r="A6" s="30" t="s">
        <v>9</v>
      </c>
      <c r="B6" s="30" t="s">
        <v>11</v>
      </c>
      <c r="C6" s="34" t="s">
        <v>10</v>
      </c>
      <c r="D6" s="34"/>
      <c r="E6" s="34"/>
      <c r="F6" s="34"/>
      <c r="G6" s="34"/>
      <c r="H6" s="34"/>
      <c r="I6" s="34"/>
      <c r="J6" s="30" t="s">
        <v>2</v>
      </c>
      <c r="K6" s="30" t="s">
        <v>1</v>
      </c>
      <c r="L6" s="32" t="s">
        <v>0</v>
      </c>
    </row>
    <row r="7" spans="1:14" ht="247.5" x14ac:dyDescent="0.25">
      <c r="A7" s="31" t="s">
        <v>9</v>
      </c>
      <c r="B7" s="31" t="s">
        <v>8</v>
      </c>
      <c r="C7" s="5" t="s">
        <v>7</v>
      </c>
      <c r="D7" s="5" t="s">
        <v>6</v>
      </c>
      <c r="E7" s="5" t="s">
        <v>5</v>
      </c>
      <c r="F7" s="5" t="s">
        <v>4</v>
      </c>
      <c r="G7" s="5" t="s">
        <v>18</v>
      </c>
      <c r="H7" s="5" t="s">
        <v>3</v>
      </c>
      <c r="I7" s="5" t="s">
        <v>19</v>
      </c>
      <c r="J7" s="31" t="s">
        <v>2</v>
      </c>
      <c r="K7" s="31" t="s">
        <v>1</v>
      </c>
      <c r="L7" s="33" t="s">
        <v>0</v>
      </c>
    </row>
    <row r="8" spans="1:14" x14ac:dyDescent="0.25">
      <c r="A8" s="7" t="s">
        <v>21</v>
      </c>
      <c r="B8" s="14">
        <v>22813</v>
      </c>
      <c r="C8" s="12">
        <v>442.98</v>
      </c>
      <c r="D8" s="13">
        <v>1.2703</v>
      </c>
      <c r="E8" s="15">
        <v>1.04</v>
      </c>
      <c r="F8" s="16">
        <v>1</v>
      </c>
      <c r="G8" s="16">
        <v>1</v>
      </c>
      <c r="H8" s="17">
        <v>1</v>
      </c>
      <c r="I8" s="35">
        <f>ROUND(C8*D8*E8*F8*G8*H8,2)</f>
        <v>585.23</v>
      </c>
      <c r="J8" s="18">
        <v>48.86</v>
      </c>
      <c r="K8" s="18">
        <v>779.36</v>
      </c>
      <c r="L8" s="18">
        <f>I8+J8+K8</f>
        <v>1413.45</v>
      </c>
      <c r="M8" s="8"/>
      <c r="N8" s="8"/>
    </row>
    <row r="9" spans="1:14" x14ac:dyDescent="0.25">
      <c r="A9" s="7" t="s">
        <v>22</v>
      </c>
      <c r="B9" s="14">
        <v>11899</v>
      </c>
      <c r="C9" s="12">
        <v>442.98</v>
      </c>
      <c r="D9" s="13">
        <v>0.997</v>
      </c>
      <c r="E9" s="15">
        <v>1.113</v>
      </c>
      <c r="F9" s="16">
        <v>1</v>
      </c>
      <c r="G9" s="16">
        <v>1</v>
      </c>
      <c r="H9" s="17">
        <v>1</v>
      </c>
      <c r="I9" s="35">
        <f t="shared" ref="I9:I22" si="0">ROUND(C9*D9*E9*F9*G9*H9,2)</f>
        <v>491.56</v>
      </c>
      <c r="J9" s="18">
        <v>290.60000000000002</v>
      </c>
      <c r="K9" s="18">
        <v>0</v>
      </c>
      <c r="L9" s="18">
        <f t="shared" ref="L9:L22" si="1">I9+J9+K9</f>
        <v>782.16000000000008</v>
      </c>
      <c r="M9" s="8"/>
      <c r="N9" s="8"/>
    </row>
    <row r="10" spans="1:14" ht="24" x14ac:dyDescent="0.25">
      <c r="A10" s="7" t="s">
        <v>23</v>
      </c>
      <c r="B10" s="14">
        <v>13671</v>
      </c>
      <c r="C10" s="12">
        <v>442.98</v>
      </c>
      <c r="D10" s="13">
        <v>1.0821000000000001</v>
      </c>
      <c r="E10" s="15">
        <v>1.113</v>
      </c>
      <c r="F10" s="16">
        <v>1</v>
      </c>
      <c r="G10" s="16">
        <v>1</v>
      </c>
      <c r="H10" s="17">
        <v>1</v>
      </c>
      <c r="I10" s="35">
        <f t="shared" si="0"/>
        <v>533.52</v>
      </c>
      <c r="J10" s="18">
        <v>130.84</v>
      </c>
      <c r="K10" s="18">
        <v>820.01</v>
      </c>
      <c r="L10" s="18">
        <f t="shared" si="1"/>
        <v>1484.37</v>
      </c>
      <c r="M10" s="8"/>
      <c r="N10" s="8"/>
    </row>
    <row r="11" spans="1:14" x14ac:dyDescent="0.25">
      <c r="A11" s="7" t="s">
        <v>24</v>
      </c>
      <c r="B11" s="14">
        <v>13631</v>
      </c>
      <c r="C11" s="12">
        <v>442.98</v>
      </c>
      <c r="D11" s="13">
        <v>1.2444999999999999</v>
      </c>
      <c r="E11" s="15">
        <v>1.113</v>
      </c>
      <c r="F11" s="16">
        <v>1</v>
      </c>
      <c r="G11" s="16">
        <v>1</v>
      </c>
      <c r="H11" s="17">
        <v>1</v>
      </c>
      <c r="I11" s="35">
        <f t="shared" si="0"/>
        <v>613.58000000000004</v>
      </c>
      <c r="J11" s="18">
        <v>131.22</v>
      </c>
      <c r="K11" s="18">
        <v>1018.05</v>
      </c>
      <c r="L11" s="18">
        <f t="shared" si="1"/>
        <v>1762.85</v>
      </c>
      <c r="M11" s="8"/>
      <c r="N11" s="8"/>
    </row>
    <row r="12" spans="1:14" x14ac:dyDescent="0.25">
      <c r="A12" s="7" t="s">
        <v>25</v>
      </c>
      <c r="B12" s="14">
        <v>10643</v>
      </c>
      <c r="C12" s="12">
        <v>442.98</v>
      </c>
      <c r="D12" s="13">
        <v>1.196</v>
      </c>
      <c r="E12" s="15">
        <v>1.113</v>
      </c>
      <c r="F12" s="16">
        <v>1</v>
      </c>
      <c r="G12" s="16">
        <v>1</v>
      </c>
      <c r="H12" s="17">
        <v>1</v>
      </c>
      <c r="I12" s="35">
        <f t="shared" si="0"/>
        <v>589.66999999999996</v>
      </c>
      <c r="J12" s="18">
        <v>90.93</v>
      </c>
      <c r="K12" s="18">
        <v>1023.24</v>
      </c>
      <c r="L12" s="18">
        <f t="shared" si="1"/>
        <v>1703.84</v>
      </c>
      <c r="M12" s="8"/>
      <c r="N12" s="8"/>
    </row>
    <row r="13" spans="1:14" x14ac:dyDescent="0.25">
      <c r="A13" s="7" t="s">
        <v>26</v>
      </c>
      <c r="B13" s="14">
        <v>9836</v>
      </c>
      <c r="C13" s="12">
        <v>442.98</v>
      </c>
      <c r="D13" s="13">
        <v>0.89959999999999996</v>
      </c>
      <c r="E13" s="15">
        <v>1.113</v>
      </c>
      <c r="F13" s="16">
        <v>1</v>
      </c>
      <c r="G13" s="16">
        <v>1</v>
      </c>
      <c r="H13" s="17">
        <v>1</v>
      </c>
      <c r="I13" s="35">
        <f t="shared" si="0"/>
        <v>443.54</v>
      </c>
      <c r="J13" s="18">
        <v>0</v>
      </c>
      <c r="K13" s="18">
        <v>631.03</v>
      </c>
      <c r="L13" s="18">
        <f t="shared" si="1"/>
        <v>1074.57</v>
      </c>
      <c r="M13" s="8"/>
      <c r="N13" s="8"/>
    </row>
    <row r="14" spans="1:14" x14ac:dyDescent="0.25">
      <c r="A14" s="7" t="s">
        <v>27</v>
      </c>
      <c r="B14" s="14">
        <v>14972</v>
      </c>
      <c r="C14" s="12">
        <v>442.98</v>
      </c>
      <c r="D14" s="13">
        <v>1.024</v>
      </c>
      <c r="E14" s="15">
        <v>1.113</v>
      </c>
      <c r="F14" s="16">
        <v>1</v>
      </c>
      <c r="G14" s="16">
        <v>1</v>
      </c>
      <c r="H14" s="17">
        <v>1</v>
      </c>
      <c r="I14" s="35">
        <f t="shared" si="0"/>
        <v>504.87</v>
      </c>
      <c r="J14" s="18">
        <v>185.02</v>
      </c>
      <c r="K14" s="18">
        <v>649.46</v>
      </c>
      <c r="L14" s="18">
        <f t="shared" si="1"/>
        <v>1339.35</v>
      </c>
      <c r="M14" s="8"/>
      <c r="N14" s="8"/>
    </row>
    <row r="15" spans="1:14" x14ac:dyDescent="0.25">
      <c r="A15" s="7" t="s">
        <v>28</v>
      </c>
      <c r="B15" s="14">
        <v>7709</v>
      </c>
      <c r="C15" s="12">
        <v>442.98</v>
      </c>
      <c r="D15" s="13">
        <v>0.95630000000000004</v>
      </c>
      <c r="E15" s="15">
        <v>1.113</v>
      </c>
      <c r="F15" s="16">
        <v>1</v>
      </c>
      <c r="G15" s="16">
        <v>1</v>
      </c>
      <c r="H15" s="17">
        <v>1</v>
      </c>
      <c r="I15" s="35">
        <f t="shared" si="0"/>
        <v>471.49</v>
      </c>
      <c r="J15" s="18">
        <v>0</v>
      </c>
      <c r="K15" s="18">
        <v>502.61</v>
      </c>
      <c r="L15" s="18">
        <f t="shared" si="1"/>
        <v>974.1</v>
      </c>
      <c r="M15" s="8"/>
      <c r="N15" s="8"/>
    </row>
    <row r="16" spans="1:14" x14ac:dyDescent="0.25">
      <c r="A16" s="7" t="s">
        <v>29</v>
      </c>
      <c r="B16" s="14">
        <v>16239</v>
      </c>
      <c r="C16" s="12">
        <v>442.98</v>
      </c>
      <c r="D16" s="13">
        <v>0.96619999999999995</v>
      </c>
      <c r="E16" s="15">
        <v>1.113</v>
      </c>
      <c r="F16" s="16">
        <v>1</v>
      </c>
      <c r="G16" s="16">
        <v>1</v>
      </c>
      <c r="H16" s="17">
        <v>1</v>
      </c>
      <c r="I16" s="35">
        <f t="shared" si="0"/>
        <v>476.37</v>
      </c>
      <c r="J16" s="19">
        <v>169.91</v>
      </c>
      <c r="K16" s="19">
        <v>877.44</v>
      </c>
      <c r="L16" s="18">
        <f t="shared" si="1"/>
        <v>1523.72</v>
      </c>
      <c r="M16" s="8"/>
      <c r="N16" s="8"/>
    </row>
    <row r="17" spans="1:14" x14ac:dyDescent="0.25">
      <c r="A17" s="7" t="s">
        <v>30</v>
      </c>
      <c r="B17" s="14">
        <v>11880</v>
      </c>
      <c r="C17" s="12">
        <v>442.98</v>
      </c>
      <c r="D17" s="13">
        <v>1.1329</v>
      </c>
      <c r="E17" s="15">
        <v>1.113</v>
      </c>
      <c r="F17" s="16">
        <v>1</v>
      </c>
      <c r="G17" s="16">
        <v>1</v>
      </c>
      <c r="H17" s="17">
        <v>1</v>
      </c>
      <c r="I17" s="35">
        <f t="shared" si="0"/>
        <v>558.55999999999995</v>
      </c>
      <c r="J17" s="19">
        <v>171.39</v>
      </c>
      <c r="K17" s="19">
        <v>375.81</v>
      </c>
      <c r="L17" s="18">
        <f t="shared" si="1"/>
        <v>1105.76</v>
      </c>
      <c r="M17" s="8"/>
      <c r="N17" s="8"/>
    </row>
    <row r="18" spans="1:14" x14ac:dyDescent="0.25">
      <c r="A18" s="7" t="s">
        <v>31</v>
      </c>
      <c r="B18" s="14">
        <v>23535</v>
      </c>
      <c r="C18" s="12">
        <v>442.98</v>
      </c>
      <c r="D18" s="13">
        <v>0.95240000000000002</v>
      </c>
      <c r="E18" s="15">
        <v>1.04</v>
      </c>
      <c r="F18" s="16">
        <v>1</v>
      </c>
      <c r="G18" s="16">
        <v>1</v>
      </c>
      <c r="H18" s="17">
        <v>1</v>
      </c>
      <c r="I18" s="35">
        <f t="shared" si="0"/>
        <v>438.77</v>
      </c>
      <c r="J18" s="19">
        <v>201.33</v>
      </c>
      <c r="K18" s="19">
        <v>399.14</v>
      </c>
      <c r="L18" s="18">
        <f t="shared" si="1"/>
        <v>1039.24</v>
      </c>
      <c r="M18" s="8"/>
      <c r="N18" s="8"/>
    </row>
    <row r="19" spans="1:14" x14ac:dyDescent="0.25">
      <c r="A19" s="7" t="s">
        <v>32</v>
      </c>
      <c r="B19" s="14">
        <v>14809</v>
      </c>
      <c r="C19" s="12">
        <v>442.98</v>
      </c>
      <c r="D19" s="13">
        <v>1.1717</v>
      </c>
      <c r="E19" s="15">
        <v>1.113</v>
      </c>
      <c r="F19" s="16">
        <v>1</v>
      </c>
      <c r="G19" s="16">
        <v>1</v>
      </c>
      <c r="H19" s="17">
        <v>1</v>
      </c>
      <c r="I19" s="35">
        <f t="shared" si="0"/>
        <v>577.69000000000005</v>
      </c>
      <c r="J19" s="19">
        <v>143</v>
      </c>
      <c r="K19" s="19">
        <v>647.51</v>
      </c>
      <c r="L19" s="18">
        <f t="shared" si="1"/>
        <v>1368.2</v>
      </c>
      <c r="M19" s="8"/>
      <c r="N19" s="8"/>
    </row>
    <row r="20" spans="1:14" x14ac:dyDescent="0.25">
      <c r="A20" s="7" t="s">
        <v>33</v>
      </c>
      <c r="B20" s="14">
        <v>9903</v>
      </c>
      <c r="C20" s="12">
        <v>442.98</v>
      </c>
      <c r="D20" s="13">
        <v>0.96240000000000003</v>
      </c>
      <c r="E20" s="15">
        <v>1.113</v>
      </c>
      <c r="F20" s="16">
        <v>1</v>
      </c>
      <c r="G20" s="16">
        <v>1</v>
      </c>
      <c r="H20" s="17">
        <v>1</v>
      </c>
      <c r="I20" s="35">
        <f t="shared" si="0"/>
        <v>474.5</v>
      </c>
      <c r="J20" s="19">
        <v>52.98</v>
      </c>
      <c r="K20" s="19">
        <v>274.44</v>
      </c>
      <c r="L20" s="18">
        <f t="shared" si="1"/>
        <v>801.92000000000007</v>
      </c>
      <c r="M20" s="8"/>
      <c r="N20" s="8"/>
    </row>
    <row r="21" spans="1:14" x14ac:dyDescent="0.25">
      <c r="A21" s="7" t="s">
        <v>34</v>
      </c>
      <c r="B21" s="14">
        <v>2708</v>
      </c>
      <c r="C21" s="12">
        <v>442.98</v>
      </c>
      <c r="D21" s="13">
        <v>1.1559999999999999</v>
      </c>
      <c r="E21" s="15">
        <v>1.113</v>
      </c>
      <c r="F21" s="16">
        <v>1</v>
      </c>
      <c r="G21" s="16">
        <v>1</v>
      </c>
      <c r="H21" s="17">
        <v>1</v>
      </c>
      <c r="I21" s="35">
        <f t="shared" si="0"/>
        <v>569.95000000000005</v>
      </c>
      <c r="J21" s="19">
        <v>0</v>
      </c>
      <c r="K21" s="19">
        <v>1127.1400000000001</v>
      </c>
      <c r="L21" s="18">
        <f t="shared" si="1"/>
        <v>1697.0900000000001</v>
      </c>
      <c r="M21" s="8"/>
      <c r="N21" s="8"/>
    </row>
    <row r="22" spans="1:14" x14ac:dyDescent="0.25">
      <c r="A22" s="7" t="s">
        <v>35</v>
      </c>
      <c r="B22" s="14">
        <v>8480</v>
      </c>
      <c r="C22" s="12">
        <v>442.98</v>
      </c>
      <c r="D22" s="13">
        <v>1.2269000000000001</v>
      </c>
      <c r="E22" s="15">
        <v>1.113</v>
      </c>
      <c r="F22" s="16">
        <v>1</v>
      </c>
      <c r="G22" s="16">
        <v>1</v>
      </c>
      <c r="H22" s="17">
        <v>1</v>
      </c>
      <c r="I22" s="35">
        <f t="shared" si="0"/>
        <v>604.91</v>
      </c>
      <c r="J22" s="19">
        <v>105.47</v>
      </c>
      <c r="K22" s="19">
        <v>820.14</v>
      </c>
      <c r="L22" s="18">
        <f t="shared" si="1"/>
        <v>1530.52</v>
      </c>
      <c r="M22" s="8"/>
      <c r="N22" s="8"/>
    </row>
  </sheetData>
  <mergeCells count="11">
    <mergeCell ref="K6:K7"/>
    <mergeCell ref="L6:L7"/>
    <mergeCell ref="A6:A7"/>
    <mergeCell ref="B6:B7"/>
    <mergeCell ref="C6:I6"/>
    <mergeCell ref="J6:J7"/>
    <mergeCell ref="I1:L1"/>
    <mergeCell ref="I2:L2"/>
    <mergeCell ref="I3:L3"/>
    <mergeCell ref="A4:L4"/>
    <mergeCell ref="A5:L5"/>
  </mergeCells>
  <pageMargins left="0.7" right="0.7" top="0.75" bottom="0.75" header="0.3" footer="0.3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37.1</vt:lpstr>
      <vt:lpstr>37.2</vt:lpstr>
      <vt:lpstr>'37.2'!Заголовки_для_печати</vt:lpstr>
      <vt:lpstr>'37.1'!Область_печати</vt:lpstr>
      <vt:lpstr>'37.2'!Область_печати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долгун</dc:creator>
  <cp:lastModifiedBy>Килюшик Светлана Александровна</cp:lastModifiedBy>
  <cp:lastPrinted>2026-05-08T06:41:14Z</cp:lastPrinted>
  <dcterms:created xsi:type="dcterms:W3CDTF">2025-08-13T06:20:15Z</dcterms:created>
  <dcterms:modified xsi:type="dcterms:W3CDTF">2026-05-08T06:43:20Z</dcterms:modified>
</cp:coreProperties>
</file>